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.pigul\Desktop\NZ-28-14-25_ODZIEŻ ZAPYTANIE OFERTOWE\na stronę\"/>
    </mc:Choice>
  </mc:AlternateContent>
  <bookViews>
    <workbookView xWindow="0" yWindow="0" windowWidth="28800" windowHeight="12315"/>
  </bookViews>
  <sheets>
    <sheet name="Arkusz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G13" i="1" l="1"/>
  <c r="I13" i="1" s="1"/>
  <c r="G12" i="1"/>
  <c r="K13" i="1" l="1"/>
  <c r="L13" i="1" s="1"/>
  <c r="G14" i="1"/>
  <c r="I12" i="1"/>
  <c r="G33" i="1"/>
  <c r="I31" i="1"/>
  <c r="K12" i="1" l="1"/>
  <c r="L12" i="1" s="1"/>
  <c r="I33" i="1"/>
  <c r="K33" i="1" s="1"/>
  <c r="L33" i="1" s="1"/>
  <c r="K31" i="1"/>
  <c r="L31" i="1" s="1"/>
  <c r="I8" i="1" l="1"/>
  <c r="K7" i="1" l="1"/>
  <c r="L7" i="1" s="1"/>
  <c r="K8" i="1"/>
  <c r="L8" i="1" s="1"/>
  <c r="I27" i="1"/>
  <c r="I28" i="1"/>
  <c r="I29" i="1"/>
  <c r="I30" i="1"/>
  <c r="I26" i="1"/>
  <c r="I9" i="1"/>
  <c r="I10" i="1"/>
  <c r="I11" i="1"/>
  <c r="I6" i="1"/>
  <c r="I69" i="1"/>
  <c r="G34" i="1"/>
  <c r="I34" i="1" s="1"/>
  <c r="I14" i="1"/>
  <c r="G32" i="1"/>
  <c r="I32" i="1" s="1"/>
  <c r="I15" i="1" l="1"/>
  <c r="K27" i="1"/>
  <c r="L27" i="1" s="1"/>
  <c r="K30" i="1"/>
  <c r="L30" i="1" s="1"/>
  <c r="K69" i="1"/>
  <c r="L69" i="1" s="1"/>
  <c r="I49" i="1"/>
  <c r="I73" i="1"/>
  <c r="K49" i="1" l="1"/>
  <c r="K28" i="1"/>
  <c r="L28" i="1" s="1"/>
  <c r="K73" i="1"/>
  <c r="I68" i="1"/>
  <c r="I70" i="1" s="1"/>
  <c r="I63" i="1"/>
  <c r="I52" i="1"/>
  <c r="I53" i="1" s="1"/>
  <c r="L49" i="1" l="1"/>
  <c r="L73" i="1"/>
  <c r="K68" i="1"/>
  <c r="K63" i="1"/>
  <c r="L63" i="1" s="1"/>
  <c r="K52" i="1"/>
  <c r="K53" i="1" s="1"/>
  <c r="L53" i="1" s="1"/>
  <c r="I64" i="1"/>
  <c r="I62" i="1"/>
  <c r="K62" i="1" s="1"/>
  <c r="L62" i="1" s="1"/>
  <c r="I61" i="1"/>
  <c r="I57" i="1"/>
  <c r="I56" i="1"/>
  <c r="I46" i="1"/>
  <c r="I40" i="1"/>
  <c r="K40" i="1" s="1"/>
  <c r="L40" i="1" s="1"/>
  <c r="I39" i="1"/>
  <c r="I38" i="1"/>
  <c r="K29" i="1"/>
  <c r="L29" i="1" s="1"/>
  <c r="K26" i="1"/>
  <c r="I58" i="1" l="1"/>
  <c r="K46" i="1"/>
  <c r="L68" i="1"/>
  <c r="L70" i="1" s="1"/>
  <c r="K70" i="1"/>
  <c r="K61" i="1"/>
  <c r="I65" i="1"/>
  <c r="L52" i="1"/>
  <c r="K64" i="1"/>
  <c r="K57" i="1"/>
  <c r="L57" i="1" s="1"/>
  <c r="K56" i="1"/>
  <c r="K39" i="1"/>
  <c r="L39" i="1" s="1"/>
  <c r="I41" i="1"/>
  <c r="K38" i="1"/>
  <c r="L38" i="1" s="1"/>
  <c r="K32" i="1"/>
  <c r="K34" i="1"/>
  <c r="L34" i="1" s="1"/>
  <c r="I35" i="1"/>
  <c r="L26" i="1"/>
  <c r="L46" i="1" l="1"/>
  <c r="L61" i="1"/>
  <c r="K65" i="1"/>
  <c r="K35" i="1"/>
  <c r="L35" i="1" s="1"/>
  <c r="K41" i="1"/>
  <c r="K58" i="1"/>
  <c r="L32" i="1"/>
  <c r="L64" i="1"/>
  <c r="L56" i="1"/>
  <c r="L58" i="1" s="1"/>
  <c r="L65" i="1" l="1"/>
  <c r="L41" i="1"/>
  <c r="K9" i="1"/>
  <c r="L9" i="1" s="1"/>
  <c r="K6" i="1"/>
  <c r="L6" i="1" s="1"/>
  <c r="K11" i="1" l="1"/>
  <c r="L11" i="1" s="1"/>
  <c r="K14" i="1"/>
  <c r="L14" i="1" s="1"/>
  <c r="K10" i="1"/>
  <c r="L10" i="1" s="1"/>
  <c r="K15" i="1" l="1"/>
  <c r="L15" i="1" l="1"/>
</calcChain>
</file>

<file path=xl/sharedStrings.xml><?xml version="1.0" encoding="utf-8"?>
<sst xmlns="http://schemas.openxmlformats.org/spreadsheetml/2006/main" count="189" uniqueCount="163">
  <si>
    <t>Lp.</t>
  </si>
  <si>
    <t>Wyszczególnienie asortymentu</t>
  </si>
  <si>
    <t>Dostępne numeracje</t>
  </si>
  <si>
    <t xml:space="preserve">Parametry wymagane przez Zamawiającego </t>
  </si>
  <si>
    <t>Produkt oferowany przez wykonawcę*</t>
  </si>
  <si>
    <t>Liczba asortymentu w sztukach</t>
  </si>
  <si>
    <t>Wartość jednostkowa
netto
zł</t>
  </si>
  <si>
    <t>Łączna Wartość netto zł
(d x e)</t>
  </si>
  <si>
    <t>Stawka podatku VAT
%</t>
  </si>
  <si>
    <t>VAT
zł
(f x g)</t>
  </si>
  <si>
    <t>Łączna Wartość brutto zł
(f + h)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</si>
  <si>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</si>
  <si>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</si>
  <si>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</si>
  <si>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</si>
  <si>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</si>
  <si>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</si>
  <si>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</si>
  <si>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</si>
  <si>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</si>
  <si>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ZADANIE 1</t>
  </si>
  <si>
    <t>1.2</t>
  </si>
  <si>
    <t>T-shirt bawełniany damski; kolor zieleń ; Termotransfer</t>
  </si>
  <si>
    <t>1.3</t>
  </si>
  <si>
    <t>T-shirt bawełniany męski; kolor zieleń ; Termotransfer</t>
  </si>
  <si>
    <t>1.4</t>
  </si>
  <si>
    <t xml:space="preserve">Opłata za znakowanie </t>
  </si>
  <si>
    <t>Termotransfer</t>
  </si>
  <si>
    <t>Suma</t>
  </si>
  <si>
    <t>dostawa odzieży roboczej z logo ZOO</t>
  </si>
  <si>
    <t>Bezrękawnik ocieplany Męski; 
Kolor: czarny
Termotransfer</t>
  </si>
  <si>
    <t>Bezrękawnik ocieplany Damski; 
Kolor: czarny
Termotransfer</t>
  </si>
  <si>
    <t>1.6</t>
  </si>
  <si>
    <t>ZADANIE 3</t>
  </si>
  <si>
    <t>dostawa odzieży roboczej spodniej</t>
  </si>
  <si>
    <t>3.1</t>
  </si>
  <si>
    <t>Kalesony termoaktywne</t>
  </si>
  <si>
    <t>3.2</t>
  </si>
  <si>
    <t>Koszulka Termoaktywna</t>
  </si>
  <si>
    <t>3.3</t>
  </si>
  <si>
    <t>ZADANIE 2</t>
  </si>
  <si>
    <t>dostawa odzieży roboczej wierzchniej z logo ZOO</t>
  </si>
  <si>
    <t>2.1</t>
  </si>
  <si>
    <t>2.2</t>
  </si>
  <si>
    <t>2.3</t>
  </si>
  <si>
    <t>2.4</t>
  </si>
  <si>
    <t>Haft</t>
  </si>
  <si>
    <t>ZADANIE 4</t>
  </si>
  <si>
    <t>4.1</t>
  </si>
  <si>
    <t>ZADANIE 5</t>
  </si>
  <si>
    <t>5.1</t>
  </si>
  <si>
    <t>ZADANIE 6</t>
  </si>
  <si>
    <t>dostawa obuwia roboczego męskiego i damskiego</t>
  </si>
  <si>
    <t>Sandały robocze męskie S1</t>
  </si>
  <si>
    <t>Pełna rozmiarówka od 39 - 47</t>
  </si>
  <si>
    <r>
      <rPr>
        <b/>
        <sz val="11"/>
        <color theme="1"/>
        <rFont val="Calibri"/>
        <family val="2"/>
        <charset val="238"/>
      </rPr>
      <t xml:space="preserve">Półbut PPO 52N; </t>
    </r>
    <r>
      <rPr>
        <sz val="11"/>
        <color theme="1"/>
        <rFont val="Calibri"/>
        <family val="2"/>
        <charset val="238"/>
      </rPr>
      <t xml:space="preserve">
Materiał: skóry nubukowe;
Podeszwa: PU/TPU;
Podosek: metalowy;</t>
    </r>
  </si>
  <si>
    <t>Trzewiki robocze S3 z metalowym podnoskiem</t>
  </si>
  <si>
    <t>Pełna rozmiarówka od 39 - 48</t>
  </si>
  <si>
    <t>Trzewiki robocze S3 Damskie</t>
  </si>
  <si>
    <t>Pełna rozmiarówka od 36 - 42</t>
  </si>
  <si>
    <t>Spodnie robocze do pasa z elementami strech Zielono Czarne</t>
  </si>
  <si>
    <t>Pełna rozmiarówka do rozmiaru 3XL</t>
  </si>
  <si>
    <t>Pełna rozmiarówka do rozmiaru XL+</t>
  </si>
  <si>
    <t>Pełna rozmiarówka do rozmiaru  3 XL</t>
  </si>
  <si>
    <t>Pełna rozmiarówka, od rozmiaru S</t>
  </si>
  <si>
    <t>Pełna rozmiarówka oferowana przez producenta</t>
  </si>
  <si>
    <t>Pełna rozmiarówka z oferty producenta</t>
  </si>
  <si>
    <t xml:space="preserve">Rozmiary S – 3 XL </t>
  </si>
  <si>
    <t>Trzewiki robocze S1 z metalowym podnoskiem</t>
  </si>
  <si>
    <t>TRZEWIKI VM DAMASK 2760-S3L SRC HRO</t>
  </si>
  <si>
    <t>dostawa spodni roboczych damskich</t>
  </si>
  <si>
    <t>Buty gumowe robocze</t>
  </si>
  <si>
    <t xml:space="preserve">Pełna rozmiarówka od rozmiaru 36 - 47 </t>
  </si>
  <si>
    <t>ZADANIE 8</t>
  </si>
  <si>
    <t>dostawa rękawiczek roboczych</t>
  </si>
  <si>
    <t>8.1</t>
  </si>
  <si>
    <t xml:space="preserve">Rękawiczki robocze powlekane gumą </t>
  </si>
  <si>
    <t>Pełna rozmiarówka:  7, 8, 9, 10</t>
  </si>
  <si>
    <t>Cienka przędza poliestrowa;
Powłoka lateksowa, szorstka, przeciwślizgowa;
Wykończone elastycznym ściągaczem;
Krój bezszwowy;
Odporne na przetarcie i rozdarcie;
Nie kurczą się w kontakcie z wodą i wilgocią;
Kategoria 1 - wyłącznie do pracy o minimalnym ryzyku jak zawilgocenie, zabrudzenie czy otarcie naskórka;</t>
  </si>
  <si>
    <t>Bezrękawnik ocieplany, zapinany na suwak pod szyję;Zastosowanie materiału o właściwościach wodoodpornych; powłoka 100 % poliester/nylon – dozwolone wstawki z innych materiałów;
Ocieplina min. 120 g/m²;
Min. 2 kieszenie;
Logotyp umieszczony na przodzie z lewej strony;</t>
  </si>
  <si>
    <t>Spodnie robocze z ściągaczami do pasa zielono- czarne</t>
  </si>
  <si>
    <t>Buty z dzianiny RIP-STOP MORO zielone Lahti Pro L30430</t>
  </si>
  <si>
    <r>
      <rPr>
        <b/>
        <sz val="11"/>
        <color theme="1"/>
        <rFont val="Calibri"/>
        <family val="2"/>
        <charset val="238"/>
      </rPr>
      <t>Trzewik PPO 72N S1 SRC</t>
    </r>
    <r>
      <rPr>
        <sz val="11"/>
        <color theme="1"/>
        <rFont val="Calibri"/>
        <family val="2"/>
        <charset val="238"/>
      </rPr>
      <t xml:space="preserve"> 
Podeszwa PU/TPU                                                             Wiązane, do kostki;
Podnosek metalowy;                                                 Cholewka ze skóry nubukowej i weluru; 
Podeszwa posiadająca właściwości przeciwpoślizgowe; </t>
    </r>
  </si>
  <si>
    <t>buty gumowe bezpieczne S5 SRA</t>
  </si>
  <si>
    <t>Buty gumowe robocze wzmacniane 
(Kolory Czarne/Zielone)</t>
  </si>
  <si>
    <t xml:space="preserve">Kalosze wykonane z PCV;
Kalosze bez podnoska
Średno–wysokie/ wysokie: ok 30 cm. </t>
  </si>
  <si>
    <t>dostawa obuwia roboczego gumowego</t>
  </si>
  <si>
    <t>Rozmiary XS -L</t>
  </si>
  <si>
    <t>Kurtka zimowa ocieplana robocza
np. LAHTI PRO L40915 lub inny model o podobnych właściwościach
Kolor: czarny</t>
  </si>
  <si>
    <t xml:space="preserve">Wykonanie z materiału termicznego i oddychającego, zapewniajacego doskonałą wentylację.
Kolor: czarny, szary, zielony </t>
  </si>
  <si>
    <t>Czapka ocieplana wywijana, z możliwością umieszczenia Logotypu ZOO</t>
  </si>
  <si>
    <t>Pełna rozmiarówka z oferty producenta, również małe rozmiary</t>
  </si>
  <si>
    <t>SPODNIE ROBOCZE DO PASA DAMSKIE HOBBER-L REIS
Materiał nr 1: typu canvas, min. 35% bawełna, 65% poliester, kolor zielony;
Wstawki z elstycznego Materiału nr 2: w kolorze czarnym.
Nogawki zakończone ściągaczem
Kolor: ciemnoszary-czarny</t>
  </si>
  <si>
    <t>SPODNIE ROBOCZE DO PASA DAMSKIE HOBBER-L REIS</t>
  </si>
  <si>
    <r>
      <rPr>
        <b/>
        <sz val="11"/>
        <color theme="1"/>
        <rFont val="Calibri"/>
        <family val="2"/>
        <charset val="238"/>
        <scheme val="minor"/>
      </rPr>
      <t xml:space="preserve">Bezrękawnik ocieplany Warm 44002, </t>
    </r>
    <r>
      <rPr>
        <sz val="11"/>
        <color theme="1"/>
        <rFont val="Calibri"/>
        <family val="2"/>
        <charset val="238"/>
        <scheme val="minor"/>
      </rPr>
      <t>zapinany na suwak pod szyję;
Zastosowanie materiału o właściwościach wodoodpornych; powłoka 100 % poliester/nylon – dozwolone wstawki z innych materiałów;
Ocieplina min. 120 g/m²; Min. 2 kieszenie;
Logotyp umieszczony na przodzie z lewej strony;</t>
    </r>
  </si>
  <si>
    <r>
      <rPr>
        <b/>
        <sz val="11"/>
        <color theme="1"/>
        <rFont val="Calibri"/>
        <family val="2"/>
        <charset val="238"/>
        <scheme val="minor"/>
      </rPr>
      <t xml:space="preserve">Lahti Pro L4053802 </t>
    </r>
    <r>
      <rPr>
        <sz val="11"/>
        <color theme="1"/>
        <rFont val="Calibri"/>
        <family val="2"/>
        <charset val="238"/>
        <scheme val="minor"/>
      </rPr>
      <t xml:space="preserve">
Materiał nr 1: typu canvas, min. 35% bawełna, 65% poliester, kolor zielony;
Wstawki z Materiału nr 2: 90% nylon, 10 % elastic w kolorze czarnym.
Nogawki zakończone ściągaczem z regulacją na rzep.
Kolor: Zielono-czarne</t>
    </r>
  </si>
  <si>
    <t>6.1</t>
  </si>
  <si>
    <t>7.2</t>
  </si>
  <si>
    <t>dostawa obuwia roboczego kompozyt</t>
  </si>
  <si>
    <t>Podeszwa PU/TPU                                                               Wiązane, do kostki;
Podnosek metalowy;                               Cholewka ze skóry;
Podeszwa odporna na oleje, smary, benzynę i inne rozpuszczalniki organiczne;
Właściwości oddychające;
Higroskopijna wyściółka o właściwościach przeciwgrzybicznych, przeciwpotnych i antybakteryjnych.</t>
  </si>
  <si>
    <t>2.5</t>
  </si>
  <si>
    <t>2.6</t>
  </si>
  <si>
    <t>2.7</t>
  </si>
  <si>
    <r>
      <rPr>
        <b/>
        <sz val="11"/>
        <color theme="1"/>
        <rFont val="Calibri"/>
        <family val="2"/>
        <charset val="238"/>
      </rPr>
      <t>Trzewik PPO 363;</t>
    </r>
    <r>
      <rPr>
        <sz val="11"/>
        <color theme="1"/>
        <rFont val="Calibri"/>
        <family val="2"/>
        <charset val="238"/>
      </rPr>
      <t xml:space="preserve"> 
Podeszwa PU/TPU                                                             Wiązane, do kostki;
Podnosek metalowy;                                                 Cholewka ze skóry licowanej; 
Podeszwa odporna na oleje, smary, benzynę i inne rozpuszczalniki organiczne;</t>
    </r>
  </si>
  <si>
    <t>Materiał: 100% bawełna,
Gramatura: min. 160 g/m²,
Dekolt: okrągły,
Logotyp umieszczony na piersi po lewej stronie; 
Kolor zielony: 2 odcienie, beżowy, khaki</t>
  </si>
  <si>
    <t>Materiał: 100% bawełna,
Gramatura: min. 160 g/m²,
Dekolt: okrągły,
Logotyp umieszczony na piersi po lewej stronie 
Kolor zielony: 2 odcienie, , beżowy, khaki</t>
  </si>
  <si>
    <t>Produkt oferowany przez wykonawcę ZDJĘCIE</t>
  </si>
  <si>
    <t>T-shirt bawełniany męski; kolor czarny ; Termotransfer</t>
  </si>
  <si>
    <t>T-shirt bawełniany damski; kolor czarny; Termotransfer</t>
  </si>
  <si>
    <t>Naszywka</t>
  </si>
  <si>
    <r>
      <rPr>
        <b/>
        <sz val="11"/>
        <color theme="1"/>
        <rFont val="Calibri"/>
        <family val="2"/>
        <charset val="238"/>
        <scheme val="minor"/>
      </rPr>
      <t xml:space="preserve">Softshell ADLER MALFINI PERFORMANCE 521 </t>
    </r>
    <r>
      <rPr>
        <sz val="11"/>
        <color theme="1"/>
        <rFont val="Calibri"/>
        <family val="2"/>
        <charset val="238"/>
        <scheme val="minor"/>
      </rPr>
      <t xml:space="preserve">
Materiał SOFTSHELL ,94% poliester, 6% elastan, gramatura 30g,
Logotyp umieszczony na piersi lub lewym rękawie;
Kolor: czarny</t>
    </r>
  </si>
  <si>
    <t>średnica ok 6 cm</t>
  </si>
  <si>
    <t>średnica ok 9 cm</t>
  </si>
  <si>
    <t>Rozmiary S – min. do 2 XL</t>
  </si>
  <si>
    <t>Rozmiary S- min. do 2XL</t>
  </si>
  <si>
    <r>
      <rPr>
        <b/>
        <sz val="11"/>
        <color theme="1"/>
        <rFont val="Calibri"/>
        <family val="2"/>
        <charset val="238"/>
        <scheme val="minor"/>
      </rPr>
      <t>Kurtka robocza ocieplana CXS Canis Irvine</t>
    </r>
    <r>
      <rPr>
        <sz val="11"/>
        <color theme="1"/>
        <rFont val="Calibri"/>
        <family val="2"/>
        <charset val="238"/>
        <scheme val="minor"/>
      </rPr>
      <t xml:space="preserve"> 2w1 damska;
Wierzch z tkaniny 100% poliester,
Przepuszczalność pary 3.000 g/m²/24h 
Kaptur odpinany;
Podwójne zapięcie na suwak i plisę</t>
    </r>
  </si>
  <si>
    <t>Kurtka Soft-shell z kapturem
Specjalna 3-warstwowa tkanina soft-shell z membraną TPU, wodoodporna (8000 mm), oddychająca (3000 g/m²/24h), gwarantująca wysoki komfort użytkowania 
Logotyp umieszczony na piersi lub lewym rękawie
Kolor: czarny</t>
  </si>
  <si>
    <t>Kurtka Soft-Shell z kapturem
logo umieszczone na piersi lub lewym rękawie tremotransfer</t>
  </si>
  <si>
    <t>Kurtka softshell 
logo umieszczone na piersi lub lewym rękawie tremotransfer</t>
  </si>
  <si>
    <t>Kurtka zimowa ocieplana robocza
logo umieszczone na piersi lub lewym rękawie haft</t>
  </si>
  <si>
    <t xml:space="preserve">Skarpety robocze termiczne,  oddychające </t>
  </si>
  <si>
    <r>
      <rPr>
        <b/>
        <sz val="11"/>
        <color theme="1"/>
        <rFont val="Calibri"/>
        <family val="2"/>
        <charset val="238"/>
        <scheme val="minor"/>
      </rPr>
      <t>HOBBER REIS</t>
    </r>
    <r>
      <rPr>
        <sz val="11"/>
        <color theme="1"/>
        <rFont val="Calibri"/>
        <family val="2"/>
        <charset val="238"/>
        <scheme val="minor"/>
      </rPr>
      <t xml:space="preserve">
 65% poliester, 35% bawełna typu canvas;
Wstawki z elstycznego Materiału nr 2:  w kolorze czarnym.
Nogawki zakończone ściągaczem z regulacją 
Kolor: Zielono-czarne</t>
    </r>
  </si>
  <si>
    <t>Softshell 3 warstwowy z membraną TPU
Gramatura 280 g/m2
95% poliester 5% spandex
Wodoszczelność 8 000 mm H2O
Przepuszczalność pary (oddychalność ) 3 000 g/m2/24h
ściągacze elastyczne z rzepem przy rękawach.
Logotyp umieszczony umieszczony na piersi lub lewym rękawie
Kolor: czarny</t>
  </si>
  <si>
    <t>Kurtka Softshell, 
wymagany rozmiar zaczynający się od XS 
logo umieszczone na piersi lub lewym rękawie tremotransfer</t>
  </si>
  <si>
    <t>Kurtka robocza ocieplana damska
wymagany rozmiar zaczynający się od XS
logo umieszczone lewym rękawie haft</t>
  </si>
  <si>
    <t xml:space="preserve">Rozmiary XS – L </t>
  </si>
  <si>
    <t>Czapka ocieplana
Naszywka  o śr. ok 6 cm</t>
  </si>
  <si>
    <t>2.8</t>
  </si>
  <si>
    <t>2.9</t>
  </si>
  <si>
    <t>ZADANIE 7</t>
  </si>
  <si>
    <t>ZADANIE 9</t>
  </si>
  <si>
    <t>Skarpety robocze termiczne</t>
  </si>
  <si>
    <t>1.1</t>
  </si>
  <si>
    <t>1.5</t>
  </si>
  <si>
    <t>1.7</t>
  </si>
  <si>
    <t>1.8</t>
  </si>
  <si>
    <t>dostawa spodni roboczych męskich z kilkoma kieszeniami zapinanymi na rzep</t>
  </si>
  <si>
    <t>dostawa spodni roboczych męskich z kilkoma kieszeniami zapinanymi na suwak</t>
  </si>
  <si>
    <t>7.1</t>
  </si>
  <si>
    <t>8.2</t>
  </si>
  <si>
    <t>8.3</t>
  </si>
  <si>
    <t>8.4</t>
  </si>
  <si>
    <t>9.1</t>
  </si>
  <si>
    <t>9.2</t>
  </si>
  <si>
    <r>
      <rPr>
        <b/>
        <sz val="11"/>
        <color theme="1"/>
        <rFont val="Calibri"/>
        <family val="2"/>
        <charset val="238"/>
        <scheme val="minor"/>
      </rPr>
      <t>TRZEWIKI VM DAMASK 2760-S3L SRC HRO</t>
    </r>
    <r>
      <rPr>
        <sz val="11"/>
        <color theme="1"/>
        <rFont val="Calibri"/>
        <family val="2"/>
        <charset val="238"/>
        <scheme val="minor"/>
      </rPr>
      <t xml:space="preserve">
Podeszwa PU/TPU                                                               Wiązane, do kostki;
Podnosek kompozytowy; 
kompozytowa wkładka antyprzebiciowa;                               Cholewka ze skóry nubukowej;</t>
    </r>
  </si>
  <si>
    <r>
      <rPr>
        <b/>
        <sz val="11"/>
        <color theme="1"/>
        <rFont val="Calibri"/>
        <family val="2"/>
        <charset val="238"/>
        <scheme val="minor"/>
      </rPr>
      <t>Buty Lahti Pro L30430</t>
    </r>
    <r>
      <rPr>
        <sz val="11"/>
        <color theme="1"/>
        <rFont val="Calibri"/>
        <family val="2"/>
        <charset val="238"/>
        <scheme val="minor"/>
      </rPr>
      <t xml:space="preserve">
 KAT. BEZPIECZEŃSTWA: S2 SRC
 Podnosek kompozytowy
Właściwości antyelektrostatyczne</t>
    </r>
  </si>
  <si>
    <t>ZADANIE 10</t>
  </si>
  <si>
    <t>10.1</t>
  </si>
  <si>
    <t xml:space="preserve"> Materiał: min. 95% bawełna,
Gramatura: min. 180 g/m²,
Logotyp umieszczony na piersi po lewej stronie; 
Grafika umieszczona na plecach
Kolor czarny </t>
  </si>
  <si>
    <t xml:space="preserve">Materiał: min. 95% bawełna, 
Gramatura: min. 180 g/m² 
Logotyp umieszczony na piersi po lewej stronie; 
Grafika umieszczona na plecach
Kolor czarny </t>
  </si>
  <si>
    <t>1.9</t>
  </si>
  <si>
    <t>szkic zwierząt w kolorach biało-szarych na plecach (24 cm x 19 cm )</t>
  </si>
  <si>
    <t>średnica ok 9 cm (tło z koszulki)</t>
  </si>
  <si>
    <t xml:space="preserve">logo (3 kolory) średnica ok 9 cm </t>
  </si>
  <si>
    <t>logo (2 kolory, tło z koszulki)średnica ok 9 cm</t>
  </si>
  <si>
    <t>Pary</t>
  </si>
  <si>
    <t>dot. 1.2 i 1.3</t>
  </si>
  <si>
    <t>…………………………….</t>
  </si>
  <si>
    <t xml:space="preserve">miejscowość i data                                                                   </t>
  </si>
  <si>
    <t xml:space="preserve">podpis i pieczątka osób uprawnionych do składania oświadczeń woli w imieniu Wykonawcy </t>
  </si>
  <si>
    <t>………………………………………………….........................................................</t>
  </si>
  <si>
    <t>NZ-28-14/25</t>
  </si>
  <si>
    <t>Załącznik Nr 3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</si>
</sst>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9" fontId="0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0" fillId="2" borderId="0" xfId="0" applyFill="1"/>
    <xf numFmtId="0" fontId="0" fillId="0" borderId="4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0" fillId="0" borderId="6" xfId="0" applyNumberFormat="1" applyBorder="1"/>
    <xf numFmtId="49" fontId="0" fillId="0" borderId="0" xfId="0" applyNumberFormat="1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0" fontId="0" fillId="0" borderId="7" xfId="0" applyBorder="1"/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164" fontId="0" fillId="0" borderId="0" xfId="0" applyNumberFormat="1" applyBorder="1"/>
    <xf numFmtId="164" fontId="2" fillId="0" borderId="0" xfId="0" applyNumberFormat="1" applyFont="1" applyBorder="1"/>
    <xf numFmtId="0" fontId="0" fillId="0" borderId="8" xfId="0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0" fontId="2" fillId="0" borderId="0" xfId="0" applyFont="1"/>
    <xf numFmtId="0" fontId="0" fillId="0" borderId="10" xfId="0" applyBorder="1"/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0" fillId="0" borderId="13" xfId="0" applyBorder="1"/>
    <xf numFmtId="0" fontId="2" fillId="0" borderId="10" xfId="0" applyFont="1" applyBorder="1" applyAlignment="1">
      <alignment vertical="center" wrapText="1"/>
    </xf>
    <xf numFmtId="164" fontId="0" fillId="0" borderId="11" xfId="0" applyNumberFormat="1" applyBorder="1" applyAlignment="1">
      <alignment horizontal="center" vertical="center"/>
    </xf>
    <xf numFmtId="49" fontId="0" fillId="0" borderId="13" xfId="0" applyNumberFormat="1" applyBorder="1"/>
    <xf numFmtId="0" fontId="7" fillId="0" borderId="14" xfId="0" applyFont="1" applyBorder="1" applyAlignment="1">
      <alignment horizontal="left" vertical="center" wrapText="1"/>
    </xf>
    <xf numFmtId="0" fontId="0" fillId="0" borderId="15" xfId="0" applyBorder="1"/>
    <xf numFmtId="0" fontId="0" fillId="0" borderId="11" xfId="0" applyBorder="1"/>
    <xf numFmtId="164" fontId="0" fillId="0" borderId="11" xfId="0" applyNumberFormat="1" applyBorder="1"/>
    <xf numFmtId="164" fontId="2" fillId="0" borderId="11" xfId="0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/>
    </xf>
    <xf numFmtId="49" fontId="0" fillId="0" borderId="17" xfId="0" applyNumberFormat="1" applyBorder="1"/>
    <xf numFmtId="0" fontId="6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wrapText="1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9" fontId="0" fillId="0" borderId="18" xfId="1" applyFon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2" fillId="0" borderId="12" xfId="0" applyNumberFormat="1" applyFont="1" applyBorder="1"/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/>
    </xf>
    <xf numFmtId="0" fontId="3" fillId="0" borderId="8" xfId="0" applyFont="1" applyBorder="1"/>
    <xf numFmtId="49" fontId="0" fillId="0" borderId="21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49" fontId="0" fillId="0" borderId="17" xfId="0" applyNumberFormat="1" applyBorder="1" applyAlignment="1">
      <alignment vertical="center"/>
    </xf>
    <xf numFmtId="0" fontId="0" fillId="0" borderId="22" xfId="0" applyBorder="1" applyAlignment="1">
      <alignment vertical="center" wrapText="1"/>
    </xf>
    <xf numFmtId="4" fontId="0" fillId="0" borderId="18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49" fontId="0" fillId="0" borderId="6" xfId="0" applyNumberFormat="1" applyBorder="1" applyAlignment="1">
      <alignment vertical="center" wrapText="1"/>
    </xf>
    <xf numFmtId="49" fontId="0" fillId="0" borderId="21" xfId="0" applyNumberFormat="1" applyBorder="1" applyAlignment="1">
      <alignment vertical="center" wrapText="1"/>
    </xf>
    <xf numFmtId="49" fontId="0" fillId="0" borderId="6" xfId="0" applyNumberFormat="1" applyBorder="1" applyAlignment="1">
      <alignment vertical="center"/>
    </xf>
    <xf numFmtId="0" fontId="0" fillId="0" borderId="17" xfId="0" applyBorder="1"/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tabSelected="1" workbookViewId="0"/>
  </sheetViews>
  <sheetFormatPr defaultRowHeight="15" x14ac:dyDescent="0.25"/>
  <cols>
    <col min="1" max="1" width="4.5703125" bestFit="1" customWidth="1"/>
    <col min="2" max="2" width="27.85546875" customWidth="1"/>
    <col min="3" max="3" width="18" customWidth="1"/>
    <col min="4" max="4" width="40.28515625" customWidth="1"/>
    <col min="5" max="5" width="37.140625" customWidth="1"/>
    <col min="6" max="6" width="28.5703125" customWidth="1"/>
    <col min="7" max="7" width="13.85546875" customWidth="1"/>
    <col min="8" max="8" width="13.28515625" customWidth="1"/>
    <col min="9" max="9" width="10.85546875" bestFit="1" customWidth="1"/>
    <col min="10" max="10" width="9" bestFit="1" customWidth="1"/>
    <col min="11" max="11" width="10.85546875" bestFit="1" customWidth="1"/>
    <col min="12" max="12" width="11.85546875" bestFit="1" customWidth="1"/>
  </cols>
  <sheetData>
    <row r="1" spans="1:12" x14ac:dyDescent="0.25">
      <c r="B1" s="75" t="s">
        <v>161</v>
      </c>
      <c r="E1" s="75" t="s">
        <v>162</v>
      </c>
    </row>
    <row r="2" spans="1:12" ht="15.75" thickBot="1" x14ac:dyDescent="0.3"/>
    <row r="3" spans="1:12" ht="60" x14ac:dyDescent="0.25">
      <c r="A3" s="58" t="s">
        <v>0</v>
      </c>
      <c r="B3" s="95" t="s">
        <v>1</v>
      </c>
      <c r="C3" s="95" t="s">
        <v>2</v>
      </c>
      <c r="D3" s="95" t="s">
        <v>3</v>
      </c>
      <c r="E3" s="95" t="s">
        <v>4</v>
      </c>
      <c r="F3" s="95" t="s">
        <v>106</v>
      </c>
      <c r="G3" s="95" t="s">
        <v>5</v>
      </c>
      <c r="H3" s="95" t="s">
        <v>6</v>
      </c>
      <c r="I3" s="95" t="s">
        <v>7</v>
      </c>
      <c r="J3" s="95" t="s">
        <v>8</v>
      </c>
      <c r="K3" s="95" t="s">
        <v>9</v>
      </c>
      <c r="L3" s="98" t="s">
        <v>10</v>
      </c>
    </row>
    <row r="4" spans="1:12" ht="15.75" thickBot="1" x14ac:dyDescent="0.3">
      <c r="A4" s="131"/>
      <c r="B4" s="132" t="s">
        <v>11</v>
      </c>
      <c r="C4" s="132" t="s">
        <v>12</v>
      </c>
      <c r="D4" s="132"/>
      <c r="E4" s="133" t="s">
        <v>13</v>
      </c>
      <c r="F4" s="133"/>
      <c r="G4" s="133" t="s">
        <v>14</v>
      </c>
      <c r="H4" s="132" t="s">
        <v>15</v>
      </c>
      <c r="I4" s="132" t="s">
        <v>16</v>
      </c>
      <c r="J4" s="132" t="s">
        <v>17</v>
      </c>
      <c r="K4" s="132" t="s">
        <v>18</v>
      </c>
      <c r="L4" s="134" t="s">
        <v>19</v>
      </c>
    </row>
    <row r="5" spans="1:12" x14ac:dyDescent="0.25">
      <c r="A5" s="58"/>
      <c r="B5" s="97" t="s">
        <v>20</v>
      </c>
      <c r="C5" s="95"/>
      <c r="D5" s="96" t="s">
        <v>29</v>
      </c>
      <c r="E5" s="97"/>
      <c r="F5" s="97"/>
      <c r="G5" s="97"/>
      <c r="H5" s="95"/>
      <c r="I5" s="95"/>
      <c r="J5" s="95"/>
      <c r="K5" s="95"/>
      <c r="L5" s="98"/>
    </row>
    <row r="6" spans="1:12" ht="90" x14ac:dyDescent="0.25">
      <c r="A6" s="42" t="s">
        <v>132</v>
      </c>
      <c r="B6" s="2" t="s">
        <v>22</v>
      </c>
      <c r="C6" s="17" t="s">
        <v>62</v>
      </c>
      <c r="D6" s="17" t="s">
        <v>104</v>
      </c>
      <c r="E6" s="9"/>
      <c r="F6" s="9"/>
      <c r="G6" s="11">
        <v>300</v>
      </c>
      <c r="H6" s="18"/>
      <c r="I6" s="10">
        <f>G6*H6</f>
        <v>0</v>
      </c>
      <c r="J6" s="19">
        <v>0.23</v>
      </c>
      <c r="K6" s="10">
        <f>I6*J6</f>
        <v>0</v>
      </c>
      <c r="L6" s="99">
        <f>I6+K6</f>
        <v>0</v>
      </c>
    </row>
    <row r="7" spans="1:12" ht="90" x14ac:dyDescent="0.25">
      <c r="A7" s="42" t="s">
        <v>21</v>
      </c>
      <c r="B7" s="2" t="s">
        <v>108</v>
      </c>
      <c r="C7" s="17" t="s">
        <v>62</v>
      </c>
      <c r="D7" s="17" t="s">
        <v>148</v>
      </c>
      <c r="E7" s="9"/>
      <c r="F7" s="9"/>
      <c r="G7" s="11">
        <v>100</v>
      </c>
      <c r="H7" s="18"/>
      <c r="I7" s="10">
        <f t="shared" ref="I7:I8" si="0">G7*H7</f>
        <v>0</v>
      </c>
      <c r="J7" s="19">
        <v>0.23</v>
      </c>
      <c r="K7" s="10">
        <f t="shared" ref="K7:K8" si="1">I7*J7</f>
        <v>0</v>
      </c>
      <c r="L7" s="99">
        <f t="shared" ref="L7:L8" si="2">I7+K7</f>
        <v>0</v>
      </c>
    </row>
    <row r="8" spans="1:12" ht="90" x14ac:dyDescent="0.25">
      <c r="A8" s="42" t="s">
        <v>23</v>
      </c>
      <c r="B8" s="2" t="s">
        <v>107</v>
      </c>
      <c r="C8" s="17" t="s">
        <v>61</v>
      </c>
      <c r="D8" s="17" t="s">
        <v>149</v>
      </c>
      <c r="E8" s="9"/>
      <c r="F8" s="9"/>
      <c r="G8" s="11">
        <v>100</v>
      </c>
      <c r="H8" s="18"/>
      <c r="I8" s="10">
        <f t="shared" si="0"/>
        <v>0</v>
      </c>
      <c r="J8" s="19">
        <v>0.23</v>
      </c>
      <c r="K8" s="10">
        <f t="shared" si="1"/>
        <v>0</v>
      </c>
      <c r="L8" s="99">
        <f t="shared" si="2"/>
        <v>0</v>
      </c>
    </row>
    <row r="9" spans="1:12" ht="90" x14ac:dyDescent="0.25">
      <c r="A9" s="42" t="s">
        <v>25</v>
      </c>
      <c r="B9" s="2" t="s">
        <v>24</v>
      </c>
      <c r="C9" s="17" t="s">
        <v>61</v>
      </c>
      <c r="D9" s="17" t="s">
        <v>105</v>
      </c>
      <c r="E9" s="9"/>
      <c r="F9" s="9"/>
      <c r="G9" s="11">
        <v>500</v>
      </c>
      <c r="H9" s="18"/>
      <c r="I9" s="10">
        <f t="shared" ref="I9:I14" si="3">G9*H9</f>
        <v>0</v>
      </c>
      <c r="J9" s="19">
        <v>0.23</v>
      </c>
      <c r="K9" s="10">
        <f>I9*J9</f>
        <v>0</v>
      </c>
      <c r="L9" s="99">
        <f>I9+K9</f>
        <v>0</v>
      </c>
    </row>
    <row r="10" spans="1:12" ht="135" x14ac:dyDescent="0.25">
      <c r="A10" s="42" t="s">
        <v>133</v>
      </c>
      <c r="B10" s="2" t="s">
        <v>30</v>
      </c>
      <c r="C10" s="2" t="s">
        <v>63</v>
      </c>
      <c r="D10" s="2" t="s">
        <v>94</v>
      </c>
      <c r="E10" s="9"/>
      <c r="F10" s="9"/>
      <c r="G10" s="11">
        <v>10</v>
      </c>
      <c r="H10" s="18"/>
      <c r="I10" s="10">
        <f t="shared" si="3"/>
        <v>0</v>
      </c>
      <c r="J10" s="19">
        <v>0.23</v>
      </c>
      <c r="K10" s="10">
        <f t="shared" ref="K10:K11" si="4">I10*J10</f>
        <v>0</v>
      </c>
      <c r="L10" s="99">
        <f t="shared" ref="L10:L11" si="5">I10+K10</f>
        <v>0</v>
      </c>
    </row>
    <row r="11" spans="1:12" ht="135" x14ac:dyDescent="0.25">
      <c r="A11" s="42" t="s">
        <v>32</v>
      </c>
      <c r="B11" s="2" t="s">
        <v>31</v>
      </c>
      <c r="C11" s="2" t="s">
        <v>64</v>
      </c>
      <c r="D11" s="2" t="s">
        <v>79</v>
      </c>
      <c r="E11" s="9"/>
      <c r="F11" s="9"/>
      <c r="G11" s="11">
        <v>10</v>
      </c>
      <c r="H11" s="18"/>
      <c r="I11" s="10">
        <f t="shared" si="3"/>
        <v>0</v>
      </c>
      <c r="J11" s="19">
        <v>0.23</v>
      </c>
      <c r="K11" s="10">
        <f t="shared" si="4"/>
        <v>0</v>
      </c>
      <c r="L11" s="99">
        <f t="shared" si="5"/>
        <v>0</v>
      </c>
    </row>
    <row r="12" spans="1:12" x14ac:dyDescent="0.25">
      <c r="A12" s="42" t="s">
        <v>134</v>
      </c>
      <c r="B12" s="30" t="s">
        <v>26</v>
      </c>
      <c r="C12" s="31"/>
      <c r="D12" s="50" t="s">
        <v>154</v>
      </c>
      <c r="E12" s="23" t="s">
        <v>27</v>
      </c>
      <c r="F12" s="23"/>
      <c r="G12" s="27">
        <f>G5+G6+G9+G10+G11</f>
        <v>820</v>
      </c>
      <c r="H12" s="23"/>
      <c r="I12" s="10">
        <f t="shared" ref="I12:I13" si="6">G12*H12</f>
        <v>0</v>
      </c>
      <c r="J12" s="34">
        <v>0.23</v>
      </c>
      <c r="K12" s="25">
        <f>I12*J12</f>
        <v>0</v>
      </c>
      <c r="L12" s="99">
        <f>I12+K12</f>
        <v>0</v>
      </c>
    </row>
    <row r="13" spans="1:12" x14ac:dyDescent="0.25">
      <c r="A13" s="42" t="s">
        <v>135</v>
      </c>
      <c r="B13" s="30" t="s">
        <v>26</v>
      </c>
      <c r="C13" s="31" t="s">
        <v>156</v>
      </c>
      <c r="D13" s="35" t="s">
        <v>153</v>
      </c>
      <c r="E13" s="23" t="s">
        <v>27</v>
      </c>
      <c r="F13" s="23"/>
      <c r="G13" s="27">
        <f>G7+G8</f>
        <v>200</v>
      </c>
      <c r="H13" s="23"/>
      <c r="I13" s="25">
        <f t="shared" si="6"/>
        <v>0</v>
      </c>
      <c r="J13" s="34">
        <v>0.23</v>
      </c>
      <c r="K13" s="25">
        <f>I13*J13</f>
        <v>0</v>
      </c>
      <c r="L13" s="99">
        <f>I13+K13</f>
        <v>0</v>
      </c>
    </row>
    <row r="14" spans="1:12" ht="30.75" thickBot="1" x14ac:dyDescent="0.3">
      <c r="A14" s="42" t="s">
        <v>150</v>
      </c>
      <c r="B14" s="30" t="s">
        <v>26</v>
      </c>
      <c r="C14" s="31"/>
      <c r="D14" s="31" t="s">
        <v>151</v>
      </c>
      <c r="E14" s="23" t="s">
        <v>27</v>
      </c>
      <c r="F14" s="23"/>
      <c r="G14" s="27">
        <f>G7+G8</f>
        <v>200</v>
      </c>
      <c r="H14" s="23"/>
      <c r="I14" s="25">
        <f t="shared" si="3"/>
        <v>0</v>
      </c>
      <c r="J14" s="34">
        <v>0.23</v>
      </c>
      <c r="K14" s="25">
        <f>I14*J14</f>
        <v>0</v>
      </c>
      <c r="L14" s="109">
        <f>I14+K14</f>
        <v>0</v>
      </c>
    </row>
    <row r="15" spans="1:12" ht="15.75" thickBot="1" x14ac:dyDescent="0.3">
      <c r="A15" s="76"/>
      <c r="B15" s="77" t="s">
        <v>28</v>
      </c>
      <c r="C15" s="78"/>
      <c r="D15" s="79"/>
      <c r="E15" s="80"/>
      <c r="F15" s="80"/>
      <c r="G15" s="81"/>
      <c r="H15" s="80"/>
      <c r="I15" s="82">
        <f>SUM(I6:I14)</f>
        <v>0</v>
      </c>
      <c r="J15" s="83"/>
      <c r="K15" s="82">
        <f>SUM(K6:K14)</f>
        <v>0</v>
      </c>
      <c r="L15" s="84">
        <f>I15+K15</f>
        <v>0</v>
      </c>
    </row>
    <row r="16" spans="1:12" x14ac:dyDescent="0.25">
      <c r="A16" s="50"/>
      <c r="B16" s="51"/>
      <c r="C16" s="52"/>
      <c r="D16" s="53"/>
      <c r="E16" s="54"/>
      <c r="F16" s="54"/>
      <c r="G16" s="55"/>
      <c r="H16" s="54"/>
      <c r="I16" s="56"/>
      <c r="J16" s="57"/>
      <c r="K16" s="56"/>
      <c r="L16" s="56"/>
    </row>
    <row r="17" spans="1:15" x14ac:dyDescent="0.25">
      <c r="A17" s="50"/>
      <c r="B17" s="51"/>
      <c r="C17" s="52"/>
      <c r="D17" s="53"/>
      <c r="E17" s="54"/>
      <c r="F17" s="54"/>
      <c r="G17" s="55"/>
      <c r="H17" s="54"/>
      <c r="I17" s="56"/>
      <c r="J17" s="57"/>
      <c r="K17" s="56"/>
      <c r="L17" s="56"/>
    </row>
    <row r="18" spans="1:15" x14ac:dyDescent="0.25">
      <c r="A18" s="50"/>
      <c r="B18" s="51"/>
      <c r="C18" s="52"/>
      <c r="D18" s="53"/>
      <c r="E18" s="54"/>
      <c r="F18" s="54"/>
      <c r="G18" s="55"/>
      <c r="H18" s="54"/>
      <c r="I18" s="56"/>
      <c r="J18" s="57"/>
      <c r="K18" s="56"/>
      <c r="L18" s="56"/>
    </row>
    <row r="19" spans="1:15" x14ac:dyDescent="0.25">
      <c r="A19" s="50"/>
      <c r="B19" s="51"/>
      <c r="C19" s="52"/>
      <c r="D19" s="53"/>
      <c r="E19" s="54"/>
      <c r="F19" s="54"/>
      <c r="G19" s="55"/>
      <c r="H19" s="54"/>
      <c r="I19" s="56"/>
      <c r="J19" s="57"/>
      <c r="K19" s="56"/>
      <c r="L19" s="56"/>
    </row>
    <row r="20" spans="1:15" x14ac:dyDescent="0.25">
      <c r="A20" s="50"/>
      <c r="B20" s="51"/>
      <c r="C20" s="52"/>
      <c r="D20" s="53"/>
      <c r="E20" s="54"/>
      <c r="F20" s="54"/>
      <c r="G20" s="55"/>
      <c r="H20" s="54"/>
      <c r="I20" s="56"/>
      <c r="J20" s="57"/>
      <c r="K20" s="56"/>
      <c r="L20" s="56"/>
    </row>
    <row r="21" spans="1:15" x14ac:dyDescent="0.25">
      <c r="A21" s="50"/>
      <c r="B21" s="51"/>
      <c r="C21" s="52"/>
      <c r="D21" s="53"/>
      <c r="E21" s="54"/>
      <c r="F21" s="54"/>
      <c r="G21" s="55"/>
      <c r="H21" s="54"/>
      <c r="I21" s="56"/>
      <c r="J21" s="57"/>
      <c r="K21" s="56"/>
      <c r="L21" s="56"/>
    </row>
    <row r="22" spans="1:15" x14ac:dyDescent="0.25">
      <c r="A22" s="50"/>
      <c r="B22" s="51"/>
      <c r="C22" s="52"/>
      <c r="D22" s="53"/>
      <c r="E22" s="54"/>
      <c r="F22" s="54"/>
      <c r="G22" s="55"/>
      <c r="H22" s="54"/>
      <c r="I22" s="56"/>
      <c r="J22" s="57"/>
      <c r="K22" s="56"/>
      <c r="L22" s="56"/>
    </row>
    <row r="23" spans="1:15" x14ac:dyDescent="0.25">
      <c r="A23" s="50"/>
      <c r="B23" s="51"/>
      <c r="C23" s="52"/>
      <c r="D23" s="53"/>
      <c r="E23" s="54"/>
      <c r="F23" s="54"/>
      <c r="G23" s="55"/>
      <c r="H23" s="54"/>
      <c r="I23" s="56"/>
      <c r="J23" s="57"/>
      <c r="K23" s="56"/>
      <c r="L23" s="56"/>
    </row>
    <row r="24" spans="1:15" ht="15.75" thickBot="1" x14ac:dyDescent="0.3">
      <c r="A24" s="50"/>
      <c r="B24" s="51"/>
      <c r="C24" s="52"/>
      <c r="D24" s="53"/>
      <c r="E24" s="54"/>
      <c r="F24" s="54"/>
      <c r="G24" s="55"/>
      <c r="H24" s="54"/>
      <c r="I24" s="56"/>
      <c r="J24" s="57"/>
      <c r="K24" s="56"/>
      <c r="L24" s="56"/>
    </row>
    <row r="25" spans="1:15" ht="30" x14ac:dyDescent="0.25">
      <c r="A25" s="58"/>
      <c r="B25" s="97" t="s">
        <v>40</v>
      </c>
      <c r="C25" s="95"/>
      <c r="D25" s="96" t="s">
        <v>41</v>
      </c>
      <c r="E25" s="97"/>
      <c r="F25" s="97"/>
      <c r="G25" s="97"/>
      <c r="H25" s="95"/>
      <c r="I25" s="95"/>
      <c r="J25" s="95"/>
      <c r="K25" s="95"/>
      <c r="L25" s="98"/>
    </row>
    <row r="26" spans="1:15" ht="120" x14ac:dyDescent="0.25">
      <c r="A26" s="130" t="s">
        <v>42</v>
      </c>
      <c r="B26" s="3" t="s">
        <v>117</v>
      </c>
      <c r="C26" s="4" t="s">
        <v>113</v>
      </c>
      <c r="D26" s="2" t="s">
        <v>116</v>
      </c>
      <c r="E26" s="9"/>
      <c r="F26" s="9"/>
      <c r="G26" s="11">
        <v>10</v>
      </c>
      <c r="H26" s="18"/>
      <c r="I26" s="10">
        <f>G26*H26</f>
        <v>0</v>
      </c>
      <c r="J26" s="19">
        <v>0.23</v>
      </c>
      <c r="K26" s="10">
        <f t="shared" ref="K26:K34" si="7">I26*J26</f>
        <v>0</v>
      </c>
      <c r="L26" s="99">
        <f t="shared" ref="L26:L35" si="8">I26+K26</f>
        <v>0</v>
      </c>
      <c r="N26" s="37"/>
    </row>
    <row r="27" spans="1:15" ht="165" x14ac:dyDescent="0.25">
      <c r="A27" s="130" t="s">
        <v>43</v>
      </c>
      <c r="B27" s="14" t="s">
        <v>118</v>
      </c>
      <c r="C27" s="4" t="s">
        <v>114</v>
      </c>
      <c r="D27" s="64" t="s">
        <v>122</v>
      </c>
      <c r="E27" s="36"/>
      <c r="F27" s="9"/>
      <c r="G27" s="11">
        <v>5</v>
      </c>
      <c r="H27" s="18"/>
      <c r="I27" s="10">
        <f t="shared" ref="I27:I34" si="9">G27*H27</f>
        <v>0</v>
      </c>
      <c r="J27" s="19">
        <v>0.23</v>
      </c>
      <c r="K27" s="10">
        <f t="shared" si="7"/>
        <v>0</v>
      </c>
      <c r="L27" s="99">
        <f t="shared" si="8"/>
        <v>0</v>
      </c>
    </row>
    <row r="28" spans="1:15" ht="105" x14ac:dyDescent="0.25">
      <c r="A28" s="130" t="s">
        <v>44</v>
      </c>
      <c r="B28" s="15" t="s">
        <v>123</v>
      </c>
      <c r="C28" s="4" t="s">
        <v>87</v>
      </c>
      <c r="D28" s="17" t="s">
        <v>110</v>
      </c>
      <c r="E28" s="9"/>
      <c r="F28" s="9"/>
      <c r="G28" s="11">
        <v>10</v>
      </c>
      <c r="H28" s="18"/>
      <c r="I28" s="10">
        <f t="shared" si="9"/>
        <v>0</v>
      </c>
      <c r="J28" s="19">
        <v>0.23</v>
      </c>
      <c r="K28" s="10">
        <f t="shared" si="7"/>
        <v>0</v>
      </c>
      <c r="L28" s="99">
        <f t="shared" si="8"/>
        <v>0</v>
      </c>
    </row>
    <row r="29" spans="1:15" ht="75" x14ac:dyDescent="0.25">
      <c r="A29" s="130" t="s">
        <v>45</v>
      </c>
      <c r="B29" s="3" t="s">
        <v>119</v>
      </c>
      <c r="C29" s="4" t="s">
        <v>67</v>
      </c>
      <c r="D29" s="2" t="s">
        <v>88</v>
      </c>
      <c r="E29" s="9"/>
      <c r="F29" s="9"/>
      <c r="G29" s="11">
        <v>5</v>
      </c>
      <c r="H29" s="18"/>
      <c r="I29" s="10">
        <f t="shared" si="9"/>
        <v>0</v>
      </c>
      <c r="J29" s="19">
        <v>0.23</v>
      </c>
      <c r="K29" s="10">
        <f t="shared" si="7"/>
        <v>0</v>
      </c>
      <c r="L29" s="99">
        <f t="shared" si="8"/>
        <v>0</v>
      </c>
      <c r="O29" s="13"/>
    </row>
    <row r="30" spans="1:15" ht="90" x14ac:dyDescent="0.25">
      <c r="A30" s="130" t="s">
        <v>100</v>
      </c>
      <c r="B30" s="64" t="s">
        <v>124</v>
      </c>
      <c r="C30" s="4" t="s">
        <v>125</v>
      </c>
      <c r="D30" s="2" t="s">
        <v>115</v>
      </c>
      <c r="E30" s="9"/>
      <c r="F30" s="9"/>
      <c r="G30" s="11">
        <v>6</v>
      </c>
      <c r="H30" s="18"/>
      <c r="I30" s="10">
        <f t="shared" si="9"/>
        <v>0</v>
      </c>
      <c r="J30" s="19">
        <v>0.23</v>
      </c>
      <c r="K30" s="10">
        <f t="shared" si="7"/>
        <v>0</v>
      </c>
      <c r="L30" s="99">
        <f t="shared" si="8"/>
        <v>0</v>
      </c>
      <c r="O30" s="13"/>
    </row>
    <row r="31" spans="1:15" ht="30" x14ac:dyDescent="0.25">
      <c r="A31" s="130" t="s">
        <v>101</v>
      </c>
      <c r="B31" s="2" t="s">
        <v>126</v>
      </c>
      <c r="C31" s="17"/>
      <c r="D31" s="17" t="s">
        <v>90</v>
      </c>
      <c r="E31" s="16"/>
      <c r="F31" s="16"/>
      <c r="G31" s="11">
        <v>100</v>
      </c>
      <c r="H31" s="18"/>
      <c r="I31" s="10">
        <f t="shared" si="9"/>
        <v>0</v>
      </c>
      <c r="J31" s="19">
        <v>0.23</v>
      </c>
      <c r="K31" s="10">
        <f>I31*J31</f>
        <v>0</v>
      </c>
      <c r="L31" s="99">
        <f>I31+K31</f>
        <v>0</v>
      </c>
      <c r="O31" s="13"/>
    </row>
    <row r="32" spans="1:15" x14ac:dyDescent="0.25">
      <c r="A32" s="130" t="s">
        <v>102</v>
      </c>
      <c r="B32" s="2" t="s">
        <v>26</v>
      </c>
      <c r="C32" s="2"/>
      <c r="D32" s="32" t="s">
        <v>152</v>
      </c>
      <c r="E32" s="9" t="s">
        <v>27</v>
      </c>
      <c r="F32" s="9"/>
      <c r="G32" s="11">
        <f>G26+G27+G28</f>
        <v>25</v>
      </c>
      <c r="H32" s="9"/>
      <c r="I32" s="10">
        <f t="shared" si="9"/>
        <v>0</v>
      </c>
      <c r="J32" s="19">
        <v>0.23</v>
      </c>
      <c r="K32" s="10">
        <f t="shared" si="7"/>
        <v>0</v>
      </c>
      <c r="L32" s="99">
        <f t="shared" si="8"/>
        <v>0</v>
      </c>
    </row>
    <row r="33" spans="1:14" x14ac:dyDescent="0.25">
      <c r="A33" s="130" t="s">
        <v>127</v>
      </c>
      <c r="B33" s="2" t="s">
        <v>26</v>
      </c>
      <c r="C33" s="30"/>
      <c r="D33" s="32" t="s">
        <v>111</v>
      </c>
      <c r="E33" s="23" t="s">
        <v>109</v>
      </c>
      <c r="F33" s="23"/>
      <c r="G33" s="27">
        <f>G31</f>
        <v>100</v>
      </c>
      <c r="H33" s="33"/>
      <c r="I33" s="10">
        <f t="shared" si="9"/>
        <v>0</v>
      </c>
      <c r="J33" s="19">
        <v>0.23</v>
      </c>
      <c r="K33" s="10">
        <f>I33*J33</f>
        <v>0</v>
      </c>
      <c r="L33" s="99">
        <f>I33+K33</f>
        <v>0</v>
      </c>
      <c r="N33" s="37"/>
    </row>
    <row r="34" spans="1:14" ht="15.75" thickBot="1" x14ac:dyDescent="0.3">
      <c r="A34" s="130" t="s">
        <v>128</v>
      </c>
      <c r="B34" s="30" t="s">
        <v>26</v>
      </c>
      <c r="C34" s="30"/>
      <c r="D34" s="32" t="s">
        <v>112</v>
      </c>
      <c r="E34" s="23" t="s">
        <v>46</v>
      </c>
      <c r="F34" s="23"/>
      <c r="G34" s="27">
        <f>G29+G30</f>
        <v>11</v>
      </c>
      <c r="H34" s="23"/>
      <c r="I34" s="25">
        <f t="shared" si="9"/>
        <v>0</v>
      </c>
      <c r="J34" s="34">
        <v>0.23</v>
      </c>
      <c r="K34" s="25">
        <f t="shared" si="7"/>
        <v>0</v>
      </c>
      <c r="L34" s="109">
        <f t="shared" si="8"/>
        <v>0</v>
      </c>
      <c r="N34" s="37"/>
    </row>
    <row r="35" spans="1:14" ht="15.75" thickBot="1" x14ac:dyDescent="0.3">
      <c r="A35" s="76"/>
      <c r="B35" s="77" t="s">
        <v>28</v>
      </c>
      <c r="C35" s="78"/>
      <c r="D35" s="78"/>
      <c r="E35" s="80"/>
      <c r="F35" s="80"/>
      <c r="G35" s="81"/>
      <c r="H35" s="85"/>
      <c r="I35" s="82">
        <f>SUM(I26:I34)</f>
        <v>0</v>
      </c>
      <c r="J35" s="83"/>
      <c r="K35" s="82">
        <f>SUM(K26:K34)</f>
        <v>0</v>
      </c>
      <c r="L35" s="84">
        <f t="shared" si="8"/>
        <v>0</v>
      </c>
    </row>
    <row r="36" spans="1:14" ht="15.75" thickBot="1" x14ac:dyDescent="0.3">
      <c r="A36" s="50"/>
      <c r="B36" s="51"/>
      <c r="C36" s="52"/>
      <c r="D36" s="52"/>
      <c r="E36" s="54"/>
      <c r="F36" s="54"/>
      <c r="G36" s="55"/>
      <c r="H36" s="62"/>
      <c r="I36" s="56"/>
      <c r="J36" s="57"/>
      <c r="K36" s="56"/>
      <c r="L36" s="56"/>
    </row>
    <row r="37" spans="1:14" x14ac:dyDescent="0.25">
      <c r="A37" s="58"/>
      <c r="B37" s="97" t="s">
        <v>33</v>
      </c>
      <c r="C37" s="95"/>
      <c r="D37" s="96" t="s">
        <v>34</v>
      </c>
      <c r="E37" s="97"/>
      <c r="F37" s="97"/>
      <c r="G37" s="97"/>
      <c r="H37" s="95"/>
      <c r="I37" s="95"/>
      <c r="J37" s="95"/>
      <c r="K37" s="95"/>
      <c r="L37" s="98"/>
    </row>
    <row r="38" spans="1:14" ht="60" x14ac:dyDescent="0.25">
      <c r="A38" s="128" t="s">
        <v>35</v>
      </c>
      <c r="B38" s="2" t="s">
        <v>36</v>
      </c>
      <c r="C38" s="2" t="s">
        <v>65</v>
      </c>
      <c r="D38" s="2" t="s">
        <v>89</v>
      </c>
      <c r="E38" s="9"/>
      <c r="F38" s="9"/>
      <c r="G38" s="11">
        <v>70</v>
      </c>
      <c r="H38" s="18"/>
      <c r="I38" s="10">
        <f t="shared" ref="I38:I40" si="10">G38*H38</f>
        <v>0</v>
      </c>
      <c r="J38" s="19">
        <v>0.23</v>
      </c>
      <c r="K38" s="10">
        <f t="shared" ref="K38:K40" si="11">I38*J38</f>
        <v>0</v>
      </c>
      <c r="L38" s="99">
        <f t="shared" ref="L38:L41" si="12">I38+K38</f>
        <v>0</v>
      </c>
    </row>
    <row r="39" spans="1:14" ht="60" x14ac:dyDescent="0.25">
      <c r="A39" s="128" t="s">
        <v>37</v>
      </c>
      <c r="B39" s="2" t="s">
        <v>38</v>
      </c>
      <c r="C39" s="2" t="s">
        <v>66</v>
      </c>
      <c r="D39" s="2" t="s">
        <v>89</v>
      </c>
      <c r="E39" s="9"/>
      <c r="F39" s="9"/>
      <c r="G39" s="11">
        <v>70</v>
      </c>
      <c r="H39" s="18"/>
      <c r="I39" s="10">
        <f t="shared" si="10"/>
        <v>0</v>
      </c>
      <c r="J39" s="19">
        <v>0.23</v>
      </c>
      <c r="K39" s="10">
        <f t="shared" si="11"/>
        <v>0</v>
      </c>
      <c r="L39" s="99">
        <f t="shared" si="12"/>
        <v>0</v>
      </c>
    </row>
    <row r="40" spans="1:14" ht="75.75" thickBot="1" x14ac:dyDescent="0.3">
      <c r="A40" s="129" t="s">
        <v>39</v>
      </c>
      <c r="B40" s="30" t="s">
        <v>131</v>
      </c>
      <c r="C40" s="30" t="s">
        <v>91</v>
      </c>
      <c r="D40" s="30" t="s">
        <v>120</v>
      </c>
      <c r="E40" s="23"/>
      <c r="F40" s="23"/>
      <c r="G40" s="27">
        <v>100</v>
      </c>
      <c r="H40" s="33"/>
      <c r="I40" s="25">
        <f t="shared" si="10"/>
        <v>0</v>
      </c>
      <c r="J40" s="34">
        <v>0.23</v>
      </c>
      <c r="K40" s="25">
        <f t="shared" si="11"/>
        <v>0</v>
      </c>
      <c r="L40" s="109">
        <f t="shared" si="12"/>
        <v>0</v>
      </c>
    </row>
    <row r="41" spans="1:14" ht="15.75" thickBot="1" x14ac:dyDescent="0.3">
      <c r="A41" s="76"/>
      <c r="B41" s="77" t="s">
        <v>28</v>
      </c>
      <c r="C41" s="78"/>
      <c r="D41" s="78"/>
      <c r="E41" s="80"/>
      <c r="F41" s="80"/>
      <c r="G41" s="81"/>
      <c r="H41" s="85"/>
      <c r="I41" s="82">
        <f>SUM(I38:I40)</f>
        <v>0</v>
      </c>
      <c r="J41" s="83"/>
      <c r="K41" s="82">
        <f>SUM(K38:K40)</f>
        <v>0</v>
      </c>
      <c r="L41" s="84">
        <f t="shared" si="12"/>
        <v>0</v>
      </c>
    </row>
    <row r="42" spans="1:14" x14ac:dyDescent="0.25">
      <c r="A42" s="50"/>
      <c r="B42" s="51"/>
      <c r="C42" s="52"/>
      <c r="D42" s="52"/>
      <c r="E42" s="54"/>
      <c r="F42" s="54"/>
      <c r="G42" s="55"/>
      <c r="H42" s="62"/>
      <c r="I42" s="56"/>
      <c r="J42" s="57"/>
      <c r="K42" s="56"/>
      <c r="L42" s="56"/>
    </row>
    <row r="43" spans="1:14" x14ac:dyDescent="0.25">
      <c r="A43" s="50"/>
      <c r="B43" s="51"/>
      <c r="C43" s="52"/>
      <c r="D43" s="52"/>
      <c r="E43" s="54"/>
      <c r="F43" s="54"/>
      <c r="G43" s="55"/>
      <c r="H43" s="62"/>
      <c r="I43" s="56"/>
      <c r="J43" s="57"/>
      <c r="K43" s="56"/>
      <c r="L43" s="56"/>
    </row>
    <row r="44" spans="1:14" ht="15.75" thickBot="1" x14ac:dyDescent="0.3">
      <c r="A44" s="50"/>
      <c r="B44" s="51"/>
      <c r="C44" s="52"/>
      <c r="D44" s="52"/>
      <c r="E44" s="54"/>
      <c r="F44" s="54"/>
      <c r="G44" s="55"/>
      <c r="H44" s="62"/>
      <c r="I44" s="56"/>
      <c r="J44" s="57"/>
      <c r="K44" s="56"/>
      <c r="L44" s="56"/>
    </row>
    <row r="45" spans="1:14" ht="30" x14ac:dyDescent="0.25">
      <c r="A45" s="58"/>
      <c r="B45" s="97" t="s">
        <v>47</v>
      </c>
      <c r="C45" s="95"/>
      <c r="D45" s="96" t="s">
        <v>136</v>
      </c>
      <c r="E45" s="97"/>
      <c r="F45" s="97"/>
      <c r="G45" s="97"/>
      <c r="H45" s="95"/>
      <c r="I45" s="95"/>
      <c r="J45" s="95"/>
      <c r="K45" s="95"/>
      <c r="L45" s="98"/>
    </row>
    <row r="46" spans="1:14" ht="120.75" thickBot="1" x14ac:dyDescent="0.3">
      <c r="A46" s="124" t="s">
        <v>48</v>
      </c>
      <c r="B46" s="102" t="s">
        <v>60</v>
      </c>
      <c r="C46" s="102" t="s">
        <v>66</v>
      </c>
      <c r="D46" s="102" t="s">
        <v>95</v>
      </c>
      <c r="E46" s="105"/>
      <c r="F46" s="105"/>
      <c r="G46" s="113">
        <v>80</v>
      </c>
      <c r="H46" s="126"/>
      <c r="I46" s="106">
        <f t="shared" ref="I46:I49" si="13">G46*H46</f>
        <v>0</v>
      </c>
      <c r="J46" s="127">
        <v>0.23</v>
      </c>
      <c r="K46" s="106">
        <f t="shared" ref="K46:K49" si="14">I46*J46</f>
        <v>0</v>
      </c>
      <c r="L46" s="108">
        <f t="shared" ref="L46:L49" si="15">I46+K46</f>
        <v>0</v>
      </c>
    </row>
    <row r="47" spans="1:14" ht="15.75" thickBot="1" x14ac:dyDescent="0.3">
      <c r="A47" s="63"/>
      <c r="B47" s="64"/>
      <c r="C47" s="64"/>
      <c r="D47" s="64"/>
      <c r="E47" s="65"/>
      <c r="F47" s="65"/>
      <c r="G47" s="46"/>
      <c r="H47" s="66"/>
      <c r="I47" s="47"/>
      <c r="J47" s="67"/>
      <c r="K47" s="47"/>
      <c r="L47" s="47"/>
    </row>
    <row r="48" spans="1:14" ht="30" x14ac:dyDescent="0.25">
      <c r="A48" s="118"/>
      <c r="B48" s="97" t="s">
        <v>49</v>
      </c>
      <c r="C48" s="95"/>
      <c r="D48" s="96" t="s">
        <v>137</v>
      </c>
      <c r="E48" s="119"/>
      <c r="F48" s="119"/>
      <c r="G48" s="120"/>
      <c r="H48" s="121"/>
      <c r="I48" s="68"/>
      <c r="J48" s="122"/>
      <c r="K48" s="68"/>
      <c r="L48" s="123"/>
    </row>
    <row r="49" spans="1:16" ht="105.75" thickBot="1" x14ac:dyDescent="0.3">
      <c r="A49" s="124" t="s">
        <v>50</v>
      </c>
      <c r="B49" s="125" t="s">
        <v>80</v>
      </c>
      <c r="C49" s="102" t="s">
        <v>66</v>
      </c>
      <c r="D49" s="102" t="s">
        <v>121</v>
      </c>
      <c r="E49" s="105"/>
      <c r="F49" s="105"/>
      <c r="G49" s="113">
        <v>90</v>
      </c>
      <c r="H49" s="126"/>
      <c r="I49" s="106">
        <f t="shared" si="13"/>
        <v>0</v>
      </c>
      <c r="J49" s="127">
        <v>0.23</v>
      </c>
      <c r="K49" s="106">
        <f t="shared" si="14"/>
        <v>0</v>
      </c>
      <c r="L49" s="108">
        <f t="shared" si="15"/>
        <v>0</v>
      </c>
    </row>
    <row r="50" spans="1:16" ht="15.75" thickBot="1" x14ac:dyDescent="0.3">
      <c r="A50" s="63"/>
      <c r="B50" s="64"/>
      <c r="C50" s="64"/>
      <c r="D50" s="64"/>
      <c r="E50" s="65"/>
      <c r="F50" s="65"/>
      <c r="G50" s="46"/>
      <c r="H50" s="66"/>
      <c r="I50" s="47"/>
      <c r="J50" s="67"/>
      <c r="K50" s="47"/>
      <c r="L50" s="47"/>
    </row>
    <row r="51" spans="1:16" x14ac:dyDescent="0.25">
      <c r="A51" s="58"/>
      <c r="B51" s="97" t="s">
        <v>51</v>
      </c>
      <c r="C51" s="95"/>
      <c r="D51" s="116" t="s">
        <v>70</v>
      </c>
      <c r="E51" s="97"/>
      <c r="F51" s="97"/>
      <c r="G51" s="97"/>
      <c r="H51" s="95"/>
      <c r="I51" s="95"/>
      <c r="J51" s="95"/>
      <c r="K51" s="95"/>
      <c r="L51" s="98"/>
    </row>
    <row r="52" spans="1:16" ht="120.75" thickBot="1" x14ac:dyDescent="0.3">
      <c r="A52" s="117" t="s">
        <v>96</v>
      </c>
      <c r="B52" s="64" t="s">
        <v>93</v>
      </c>
      <c r="C52" s="30" t="s">
        <v>66</v>
      </c>
      <c r="D52" s="30" t="s">
        <v>92</v>
      </c>
      <c r="E52" s="23"/>
      <c r="F52" s="23"/>
      <c r="G52" s="27">
        <v>94</v>
      </c>
      <c r="H52" s="33"/>
      <c r="I52" s="25">
        <f t="shared" ref="I52" si="16">G52*H52</f>
        <v>0</v>
      </c>
      <c r="J52" s="34">
        <v>0.23</v>
      </c>
      <c r="K52" s="25">
        <f t="shared" ref="K52" si="17">I52*J52</f>
        <v>0</v>
      </c>
      <c r="L52" s="109">
        <f t="shared" ref="L52:L53" si="18">I52+K52</f>
        <v>0</v>
      </c>
    </row>
    <row r="53" spans="1:16" ht="15.75" thickBot="1" x14ac:dyDescent="0.3">
      <c r="A53" s="76"/>
      <c r="B53" s="77"/>
      <c r="C53" s="78"/>
      <c r="D53" s="78"/>
      <c r="E53" s="80"/>
      <c r="F53" s="80"/>
      <c r="G53" s="81"/>
      <c r="H53" s="85"/>
      <c r="I53" s="82">
        <f>SUM(I52:I52)</f>
        <v>0</v>
      </c>
      <c r="J53" s="83"/>
      <c r="K53" s="88">
        <f>SUM(K52:K52)</f>
        <v>0</v>
      </c>
      <c r="L53" s="84">
        <f t="shared" si="18"/>
        <v>0</v>
      </c>
    </row>
    <row r="54" spans="1:16" ht="15.75" thickBot="1" x14ac:dyDescent="0.3">
      <c r="A54" s="50"/>
      <c r="B54" s="51"/>
      <c r="C54" s="52"/>
      <c r="D54" s="52"/>
      <c r="E54" s="54"/>
      <c r="F54" s="54"/>
      <c r="G54" s="55"/>
      <c r="H54" s="62"/>
      <c r="I54" s="56"/>
      <c r="J54" s="57"/>
      <c r="K54" s="47"/>
      <c r="L54" s="56"/>
    </row>
    <row r="55" spans="1:16" x14ac:dyDescent="0.25">
      <c r="A55" s="58"/>
      <c r="B55" s="95" t="s">
        <v>129</v>
      </c>
      <c r="C55" s="95"/>
      <c r="D55" s="96" t="s">
        <v>86</v>
      </c>
      <c r="E55" s="97"/>
      <c r="F55" s="97"/>
      <c r="G55" s="97" t="s">
        <v>155</v>
      </c>
      <c r="H55" s="95"/>
      <c r="I55" s="95"/>
      <c r="J55" s="95"/>
      <c r="K55" s="95"/>
      <c r="L55" s="98"/>
    </row>
    <row r="56" spans="1:16" ht="45" x14ac:dyDescent="0.25">
      <c r="A56" s="42" t="s">
        <v>138</v>
      </c>
      <c r="B56" s="6" t="s">
        <v>71</v>
      </c>
      <c r="C56" s="2" t="s">
        <v>72</v>
      </c>
      <c r="D56" s="17" t="s">
        <v>85</v>
      </c>
      <c r="E56" s="20"/>
      <c r="F56" s="20"/>
      <c r="G56" s="9">
        <v>14</v>
      </c>
      <c r="H56" s="10"/>
      <c r="I56" s="10">
        <f t="shared" ref="I56:I57" si="19">G56*H56</f>
        <v>0</v>
      </c>
      <c r="J56" s="5">
        <v>0.23</v>
      </c>
      <c r="K56" s="10">
        <f>I56*J56</f>
        <v>0</v>
      </c>
      <c r="L56" s="99">
        <f>I56+K56</f>
        <v>0</v>
      </c>
    </row>
    <row r="57" spans="1:16" ht="45.75" thickBot="1" x14ac:dyDescent="0.3">
      <c r="A57" s="100" t="s">
        <v>97</v>
      </c>
      <c r="B57" s="101" t="s">
        <v>84</v>
      </c>
      <c r="C57" s="102" t="s">
        <v>72</v>
      </c>
      <c r="D57" s="103" t="s">
        <v>83</v>
      </c>
      <c r="E57" s="104"/>
      <c r="F57" s="104"/>
      <c r="G57" s="105">
        <v>5</v>
      </c>
      <c r="H57" s="106"/>
      <c r="I57" s="106">
        <f t="shared" si="19"/>
        <v>0</v>
      </c>
      <c r="J57" s="107">
        <v>0.23</v>
      </c>
      <c r="K57" s="106">
        <f>I57*J57</f>
        <v>0</v>
      </c>
      <c r="L57" s="108">
        <f>I57+K57</f>
        <v>0</v>
      </c>
    </row>
    <row r="58" spans="1:16" ht="15.75" thickBot="1" x14ac:dyDescent="0.3">
      <c r="A58" s="86"/>
      <c r="B58" s="87" t="s">
        <v>28</v>
      </c>
      <c r="C58" s="77"/>
      <c r="D58" s="78"/>
      <c r="E58" s="80"/>
      <c r="F58" s="80"/>
      <c r="G58" s="81"/>
      <c r="H58" s="85"/>
      <c r="I58" s="82">
        <f>SUM(I56:I57)</f>
        <v>0</v>
      </c>
      <c r="J58" s="83"/>
      <c r="K58" s="88">
        <f>SUM(K56:K57)</f>
        <v>0</v>
      </c>
      <c r="L58" s="84">
        <f>SUM(L56:L57)</f>
        <v>0</v>
      </c>
    </row>
    <row r="59" spans="1:16" ht="15.75" thickBot="1" x14ac:dyDescent="0.3">
      <c r="A59" s="50"/>
      <c r="B59" s="51"/>
      <c r="C59" s="51"/>
      <c r="D59" s="52"/>
      <c r="E59" s="54"/>
      <c r="F59" s="54"/>
      <c r="G59" s="55"/>
      <c r="H59" s="62"/>
      <c r="I59" s="56"/>
      <c r="J59" s="57"/>
      <c r="K59" s="47"/>
      <c r="L59" s="56"/>
    </row>
    <row r="60" spans="1:16" ht="30" x14ac:dyDescent="0.25">
      <c r="A60" s="58"/>
      <c r="B60" s="97" t="s">
        <v>73</v>
      </c>
      <c r="C60" s="95"/>
      <c r="D60" s="95" t="s">
        <v>52</v>
      </c>
      <c r="E60" s="97"/>
      <c r="F60" s="97"/>
      <c r="G60" s="61" t="s">
        <v>155</v>
      </c>
      <c r="H60" s="95"/>
      <c r="I60" s="95"/>
      <c r="J60" s="95"/>
      <c r="K60" s="95"/>
      <c r="L60" s="98"/>
    </row>
    <row r="61" spans="1:16" ht="60" x14ac:dyDescent="0.25">
      <c r="A61" s="42" t="s">
        <v>75</v>
      </c>
      <c r="B61" s="6" t="s">
        <v>53</v>
      </c>
      <c r="C61" s="6" t="s">
        <v>54</v>
      </c>
      <c r="D61" s="7" t="s">
        <v>55</v>
      </c>
      <c r="E61" s="9"/>
      <c r="F61" s="39"/>
      <c r="G61" s="21">
        <v>8</v>
      </c>
      <c r="H61" s="40"/>
      <c r="I61" s="10">
        <f>G61*H61</f>
        <v>0</v>
      </c>
      <c r="J61" s="5">
        <v>0.23</v>
      </c>
      <c r="K61" s="10">
        <f>I61*J61</f>
        <v>0</v>
      </c>
      <c r="L61" s="99">
        <f>I61+K61</f>
        <v>0</v>
      </c>
    </row>
    <row r="62" spans="1:16" ht="105" x14ac:dyDescent="0.25">
      <c r="A62" s="42" t="s">
        <v>139</v>
      </c>
      <c r="B62" s="6" t="s">
        <v>56</v>
      </c>
      <c r="C62" s="6" t="s">
        <v>57</v>
      </c>
      <c r="D62" s="7" t="s">
        <v>103</v>
      </c>
      <c r="E62" s="9"/>
      <c r="F62" s="9"/>
      <c r="G62" s="41">
        <v>10</v>
      </c>
      <c r="H62" s="10"/>
      <c r="I62" s="10">
        <f t="shared" ref="I62:I64" si="20">G62*H62</f>
        <v>0</v>
      </c>
      <c r="J62" s="5">
        <v>0.23</v>
      </c>
      <c r="K62" s="10">
        <f t="shared" ref="K62:K64" si="21">I62*J62</f>
        <v>0</v>
      </c>
      <c r="L62" s="99">
        <f t="shared" ref="L62:L65" si="22">I62+K62</f>
        <v>0</v>
      </c>
    </row>
    <row r="63" spans="1:16" ht="105" x14ac:dyDescent="0.25">
      <c r="A63" s="42" t="s">
        <v>140</v>
      </c>
      <c r="B63" s="6" t="s">
        <v>68</v>
      </c>
      <c r="C63" s="6" t="s">
        <v>57</v>
      </c>
      <c r="D63" s="7" t="s">
        <v>82</v>
      </c>
      <c r="E63" s="9"/>
      <c r="F63" s="9"/>
      <c r="G63" s="8">
        <v>17</v>
      </c>
      <c r="H63" s="47"/>
      <c r="I63" s="10">
        <f t="shared" ref="I63" si="23">G63*H63</f>
        <v>0</v>
      </c>
      <c r="J63" s="5">
        <v>0.23</v>
      </c>
      <c r="K63" s="10">
        <f t="shared" ref="K63" si="24">I63*J63</f>
        <v>0</v>
      </c>
      <c r="L63" s="99">
        <f t="shared" ref="L63" si="25">I63+K63</f>
        <v>0</v>
      </c>
    </row>
    <row r="64" spans="1:16" ht="151.5" customHeight="1" thickBot="1" x14ac:dyDescent="0.3">
      <c r="A64" s="42" t="s">
        <v>141</v>
      </c>
      <c r="B64" s="28" t="s">
        <v>58</v>
      </c>
      <c r="C64" s="28" t="s">
        <v>59</v>
      </c>
      <c r="D64" s="29" t="s">
        <v>99</v>
      </c>
      <c r="E64" s="23"/>
      <c r="F64" s="23"/>
      <c r="G64" s="24">
        <v>10</v>
      </c>
      <c r="H64" s="25"/>
      <c r="I64" s="25">
        <f t="shared" si="20"/>
        <v>0</v>
      </c>
      <c r="J64" s="26">
        <v>0.23</v>
      </c>
      <c r="K64" s="25">
        <f t="shared" si="21"/>
        <v>0</v>
      </c>
      <c r="L64" s="109">
        <f t="shared" si="22"/>
        <v>0</v>
      </c>
      <c r="P64" s="13"/>
    </row>
    <row r="65" spans="1:16" ht="15.75" thickBot="1" x14ac:dyDescent="0.3">
      <c r="A65" s="89"/>
      <c r="B65" s="90" t="s">
        <v>28</v>
      </c>
      <c r="C65" s="91"/>
      <c r="D65" s="92"/>
      <c r="E65" s="92"/>
      <c r="F65" s="92"/>
      <c r="G65" s="92"/>
      <c r="H65" s="93"/>
      <c r="I65" s="94">
        <f>SUM(I61:I64)</f>
        <v>0</v>
      </c>
      <c r="J65" s="92"/>
      <c r="K65" s="94">
        <f>SUM(K61:K64)</f>
        <v>0</v>
      </c>
      <c r="L65" s="84">
        <f t="shared" si="22"/>
        <v>0</v>
      </c>
      <c r="P65" s="13"/>
    </row>
    <row r="66" spans="1:16" ht="15.75" thickBot="1" x14ac:dyDescent="0.3">
      <c r="A66" s="43"/>
      <c r="B66" s="69"/>
      <c r="C66" s="50"/>
      <c r="D66" s="50"/>
      <c r="E66" s="50"/>
      <c r="F66" s="50"/>
      <c r="G66" s="50"/>
      <c r="H66" s="70"/>
      <c r="I66" s="71"/>
      <c r="J66" s="50"/>
      <c r="K66" s="71"/>
      <c r="L66" s="56"/>
      <c r="P66" s="13"/>
    </row>
    <row r="67" spans="1:16" x14ac:dyDescent="0.25">
      <c r="A67" s="58"/>
      <c r="B67" s="97" t="s">
        <v>130</v>
      </c>
      <c r="C67" s="95"/>
      <c r="D67" s="95" t="s">
        <v>98</v>
      </c>
      <c r="E67" s="72"/>
      <c r="F67" s="72"/>
      <c r="G67" s="61" t="s">
        <v>155</v>
      </c>
      <c r="H67" s="72"/>
      <c r="I67" s="73"/>
      <c r="J67" s="59"/>
      <c r="K67" s="73"/>
      <c r="L67" s="74"/>
    </row>
    <row r="68" spans="1:16" ht="90" x14ac:dyDescent="0.25">
      <c r="A68" s="42" t="s">
        <v>142</v>
      </c>
      <c r="B68" s="2" t="s">
        <v>69</v>
      </c>
      <c r="C68" s="12" t="s">
        <v>57</v>
      </c>
      <c r="D68" s="22" t="s">
        <v>144</v>
      </c>
      <c r="E68" s="9"/>
      <c r="F68" s="9"/>
      <c r="G68" s="8">
        <v>16</v>
      </c>
      <c r="H68" s="1"/>
      <c r="I68" s="10">
        <f t="shared" ref="I68:I69" si="26">G68*H68</f>
        <v>0</v>
      </c>
      <c r="J68" s="5">
        <v>0.23</v>
      </c>
      <c r="K68" s="10">
        <f t="shared" ref="K68" si="27">I68*J68</f>
        <v>0</v>
      </c>
      <c r="L68" s="99">
        <f t="shared" ref="L68" si="28">I68+K68</f>
        <v>0</v>
      </c>
    </row>
    <row r="69" spans="1:16" ht="60.75" thickBot="1" x14ac:dyDescent="0.3">
      <c r="A69" s="100" t="s">
        <v>143</v>
      </c>
      <c r="B69" s="102" t="s">
        <v>81</v>
      </c>
      <c r="C69" s="111" t="s">
        <v>54</v>
      </c>
      <c r="D69" s="111" t="s">
        <v>145</v>
      </c>
      <c r="E69" s="105"/>
      <c r="F69" s="105"/>
      <c r="G69" s="114">
        <v>10</v>
      </c>
      <c r="H69" s="115"/>
      <c r="I69" s="106">
        <f t="shared" si="26"/>
        <v>0</v>
      </c>
      <c r="J69" s="107">
        <v>0.23</v>
      </c>
      <c r="K69" s="106">
        <f t="shared" ref="K69" si="29">I69*J69</f>
        <v>0</v>
      </c>
      <c r="L69" s="108">
        <f t="shared" ref="L69" si="30">I69+K69</f>
        <v>0</v>
      </c>
    </row>
    <row r="70" spans="1:16" ht="15.75" thickBot="1" x14ac:dyDescent="0.3">
      <c r="A70" s="76"/>
      <c r="B70" s="79" t="s">
        <v>28</v>
      </c>
      <c r="C70" s="92"/>
      <c r="D70" s="92"/>
      <c r="E70" s="92"/>
      <c r="F70" s="92"/>
      <c r="G70" s="92"/>
      <c r="H70" s="92"/>
      <c r="I70" s="94">
        <f>SUM(I68:I69)</f>
        <v>0</v>
      </c>
      <c r="J70" s="79"/>
      <c r="K70" s="94">
        <f>SUM(K68:K68)</f>
        <v>0</v>
      </c>
      <c r="L70" s="110">
        <f>SUM(L68:L68)</f>
        <v>0</v>
      </c>
      <c r="M70" s="38"/>
    </row>
    <row r="71" spans="1:16" ht="15.75" thickBot="1" x14ac:dyDescent="0.3">
      <c r="A71" s="50"/>
      <c r="B71" s="53"/>
      <c r="C71" s="50"/>
      <c r="D71" s="50"/>
      <c r="E71" s="50"/>
      <c r="F71" s="50"/>
      <c r="G71" s="50"/>
      <c r="H71" s="50"/>
      <c r="I71" s="71"/>
      <c r="J71" s="53"/>
      <c r="K71" s="71"/>
      <c r="L71" s="71"/>
      <c r="M71" s="38"/>
    </row>
    <row r="72" spans="1:16" x14ac:dyDescent="0.25">
      <c r="A72" s="58"/>
      <c r="B72" s="97" t="s">
        <v>146</v>
      </c>
      <c r="C72" s="95"/>
      <c r="D72" s="97" t="s">
        <v>74</v>
      </c>
      <c r="E72" s="97"/>
      <c r="F72" s="97"/>
      <c r="G72" s="60" t="s">
        <v>155</v>
      </c>
      <c r="H72" s="95"/>
      <c r="I72" s="95"/>
      <c r="J72" s="95"/>
      <c r="K72" s="95"/>
      <c r="L72" s="98"/>
    </row>
    <row r="73" spans="1:16" ht="165.75" thickBot="1" x14ac:dyDescent="0.3">
      <c r="A73" s="100" t="s">
        <v>147</v>
      </c>
      <c r="B73" s="111" t="s">
        <v>76</v>
      </c>
      <c r="C73" s="111" t="s">
        <v>77</v>
      </c>
      <c r="D73" s="111" t="s">
        <v>78</v>
      </c>
      <c r="E73" s="112"/>
      <c r="F73" s="112"/>
      <c r="G73" s="113">
        <v>1200</v>
      </c>
      <c r="H73" s="106"/>
      <c r="I73" s="106">
        <f>G73*H73</f>
        <v>0</v>
      </c>
      <c r="J73" s="107">
        <v>0.23</v>
      </c>
      <c r="K73" s="106">
        <f>I73*J73</f>
        <v>0</v>
      </c>
      <c r="L73" s="108">
        <f>I73+K73</f>
        <v>0</v>
      </c>
    </row>
    <row r="74" spans="1:16" x14ac:dyDescent="0.25">
      <c r="A74" s="43"/>
      <c r="B74" s="44"/>
      <c r="C74" s="44"/>
      <c r="D74" s="44"/>
      <c r="E74" s="45"/>
      <c r="F74" s="45"/>
      <c r="G74" s="46"/>
      <c r="H74" s="47"/>
      <c r="I74" s="47"/>
      <c r="J74" s="48"/>
      <c r="K74" s="47"/>
      <c r="L74" s="47"/>
    </row>
    <row r="75" spans="1:16" x14ac:dyDescent="0.25">
      <c r="B75" t="s">
        <v>157</v>
      </c>
      <c r="E75" s="49" t="s">
        <v>160</v>
      </c>
    </row>
    <row r="76" spans="1:16" x14ac:dyDescent="0.25">
      <c r="B76" t="s">
        <v>158</v>
      </c>
      <c r="E76" s="135" t="s">
        <v>159</v>
      </c>
      <c r="F76" s="135"/>
      <c r="G76" s="135"/>
      <c r="H76" s="135"/>
    </row>
  </sheetData>
  <mergeCells count="1">
    <mergeCell ref="E76:H76"/>
  </mergeCells>
  <pageMargins left="0.23622047244094491" right="0.23622047244094491" top="0.35433070866141736" bottom="0.19685039370078741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Knapik</dc:creator>
  <cp:lastModifiedBy>Sylwia Pigul</cp:lastModifiedBy>
  <cp:lastPrinted>2025-06-24T08:35:02Z</cp:lastPrinted>
  <dcterms:created xsi:type="dcterms:W3CDTF">2024-02-05T09:19:21Z</dcterms:created>
  <dcterms:modified xsi:type="dcterms:W3CDTF">2025-06-24T10:54:57Z</dcterms:modified>
</cp:coreProperties>
</file>